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IEN CUONG - TMCS\Desktop\LẤY Ý KIẾN VÀ ĐĂNG TẢI CÔNG BÁO LẦN 2 (LẦN 4)\"/>
    </mc:Choice>
  </mc:AlternateContent>
  <bookViews>
    <workbookView xWindow="0" yWindow="0" windowWidth="24000" windowHeight="7830"/>
  </bookViews>
  <sheets>
    <sheet name="PHỤ LỤC (24.9)"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2" l="1"/>
  <c r="L18" i="2"/>
  <c r="L16" i="2"/>
  <c r="L15" i="2"/>
  <c r="L12" i="2"/>
  <c r="L11" i="2"/>
  <c r="L10" i="2"/>
  <c r="H10" i="2"/>
  <c r="L9" i="2"/>
  <c r="H9" i="2"/>
  <c r="L13" i="2"/>
  <c r="H13" i="2"/>
  <c r="L17" i="2"/>
  <c r="L14" i="2"/>
  <c r="L8" i="2"/>
  <c r="K6" i="2"/>
  <c r="L6" i="2" s="1"/>
  <c r="K19" i="2" l="1"/>
  <c r="L7" i="2"/>
  <c r="L5" i="2"/>
  <c r="L19" i="2" s="1"/>
  <c r="H7" i="2" l="1"/>
  <c r="H5" i="2" l="1"/>
  <c r="H19" i="2" s="1"/>
</calcChain>
</file>

<file path=xl/sharedStrings.xml><?xml version="1.0" encoding="utf-8"?>
<sst xmlns="http://schemas.openxmlformats.org/spreadsheetml/2006/main" count="87" uniqueCount="35">
  <si>
    <t>Tổng</t>
  </si>
  <si>
    <t>X</t>
  </si>
  <si>
    <t xml:space="preserve">Mức hỗ trợ </t>
  </si>
  <si>
    <t>(đồng/người/tháng)</t>
  </si>
  <si>
    <t>Tổng kinh phí hằng năm</t>
  </si>
  <si>
    <t>Người cai nghiện ma túy tự nguyện tại gia đình, cộng đồng</t>
  </si>
  <si>
    <t>Người được giao nhiệm vụ tư vấn tâm lý, xã hội, quản lý, hỗ trợ các đối tượng cai nghiện ma túy tự nguyện tại gia đình, cộng đồng, người bị quản lý sau cai nghiện ma túy</t>
  </si>
  <si>
    <t>(mức lương cơ sở/người)</t>
  </si>
  <si>
    <t>Đơn vị tính</t>
  </si>
  <si>
    <t>Diện đối tượng áp dụng</t>
  </si>
  <si>
    <t>Người không thuộc trường hợp hưởng lương từ ngân sách nhưng được phân công trực tiếp giúp đỡ người đang trong thời hạn quản lý sử dụng trái phép chất ma túy</t>
  </si>
  <si>
    <t>Nghị quyết số 117/2023/NQ-HĐND</t>
  </si>
  <si>
    <t>STT</t>
  </si>
  <si>
    <t>(mức lương cơ sở/người/tháng)</t>
  </si>
  <si>
    <t>Dự thảo Nghị quyết mới</t>
  </si>
  <si>
    <t>Lãnh đạo Công an tỉnh trực tiếp chỉ đạo công tác đấu tranh phòng, chống tội phạm ma túy</t>
  </si>
  <si>
    <t>Cán bộ, chiến sĩ thuộc Phòng Cảnh sát điều tra tội phạm về ma túy</t>
  </si>
  <si>
    <t>Cán bộ, chiến sĩ Công an các xã, phường</t>
  </si>
  <si>
    <t>Người lao động tại Cơ sở cai nghiện ma túy tỉnh Hà Tĩnh</t>
  </si>
  <si>
    <t>Lãnh đạo Ban Chỉ huy Bộ đội Biên phòng trực tiếp chỉ đạo công tác đấu tranh phòng, chống tội phạm ma túy</t>
  </si>
  <si>
    <t>Cán bộ, chiến sĩ Đội Đặc nhiệm phòng, chống ma túy và tội phạm thuộc Phòng Nghiệp vụ; cán bộ, chiến sĩ Đội phòng, chống ma túy và tội phạm thuộc các Đồn Biên phòng tuyến biên giới đất liền:</t>
  </si>
  <si>
    <t>Lãnh đạo Chi cục Hải quan khu vực XI phụ trách địa bàn tỉnh Hà Tĩnh trực tiếp chỉ đạo công tác đấu tranh phòng, chống tội phạm ma túy</t>
  </si>
  <si>
    <t>Cán bộ, công chức Đội Kiểm soát Hải quan; cán bộ, công chức thuộc Hải quan Cửa khẩu quốc tế Cầu Treo</t>
  </si>
  <si>
    <t>Lực lượng trực tiếp làm công tác phòng, chống ma túy thuộc Công an tỉnh Hà Tĩnh</t>
  </si>
  <si>
    <t>Lực lượng trực tiếp làm công tác phòng, chống ma túy thuộc Ban Chỉ huy Bộ đội Biên phòng - Bộ Chỉ huy Quân sự tỉnh Hà Tĩnh</t>
  </si>
  <si>
    <t>Lực lượng trực tiếp làm công tác phòng, chống ma túy thuộc Chi cục Hải quan khu vực XI</t>
  </si>
  <si>
    <t>Cán bộ, chiến sĩ thuộc Phòng Nghiệp vụ (không bao gồm cán bộ, chiến sĩ Đội Đặc nhiệm phòng, chống ma túy và tội phạm); cán bộ, chiến sĩ Ban phòng, chống ma túy và tội phạm thuộc Ban Chỉ huy Biên phòng Cửa khẩu cảng Vũng Áng - Sơn Dương; cán bộ, chiến sĩ Đội phòng, chống ma túy và tội phạm trực thuộc các Đồn Biên phòng tuyến biển</t>
  </si>
  <si>
    <t>Số lượng đối tượng đang áp dụng</t>
  </si>
  <si>
    <t>Mức hỗ trợ dự kiến</t>
  </si>
  <si>
    <t>Tổng kinh phí dự kiến hằng năm</t>
  </si>
  <si>
    <t>PHỤ LỤC
Dự kiến chi ngân sách nhà nước hằng năm triển khai thực hiện Nghị quyết quy định một số nội dung chi, mức chi 
hỗ trợ công tác phòng chống ma túy trên địa bàn tỉnh Hà Tĩnh giai đoạn 2026 - 2030</t>
  </si>
  <si>
    <r>
      <t xml:space="preserve">Số lượng đối tượng dự kiến áp dụng theo các nhóm chính sách </t>
    </r>
    <r>
      <rPr>
        <i/>
        <sz val="12"/>
        <color theme="1"/>
        <rFont val="Times New Roman"/>
        <family val="1"/>
      </rPr>
      <t>(chưa loại trừ các trường hợp trùng lặp)</t>
    </r>
  </si>
  <si>
    <t>Cán bộ, chiến sĩ tại Cơ sở cai nghiện ma túy tỉnh</t>
  </si>
  <si>
    <t>Cán bộ, chiến sĩ còn lại</t>
  </si>
  <si>
    <t>Bác sĩ tại cơ sở cai nghiện ma túy tỉnh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</si>
</sst>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163"/>
      <scheme val="minor"/>
    </font>
    <font>
      <b/>
      <sz val="12"/>
      <color theme="1"/>
      <name val="Times New Roman"/>
      <family val="1"/>
    </font>
    <font>
      <sz val="12"/>
      <color theme="1"/>
      <name val="Times New Roman"/>
      <family val="1"/>
    </font>
    <font>
      <sz val="11"/>
      <color theme="1"/>
      <name val="Times New Roman"/>
      <family val="1"/>
    </font>
    <font>
      <b/>
      <sz val="11"/>
      <color theme="1"/>
      <name val="Times New Roman"/>
      <family val="1"/>
    </font>
    <font>
      <b/>
      <sz val="14"/>
      <color theme="1"/>
      <name val="Times New Roman"/>
      <family val="1"/>
    </font>
    <font>
      <i/>
      <sz val="12"/>
      <color theme="1"/>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3" fillId="0" borderId="0" xfId="0" applyFont="1"/>
    <xf numFmtId="0" fontId="4"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9"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3"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top" wrapText="1"/>
    </xf>
    <xf numFmtId="0" fontId="1" fillId="0" borderId="1"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right" wrapText="1"/>
    </xf>
    <xf numFmtId="0" fontId="1" fillId="0" borderId="2" xfId="0" applyFont="1" applyBorder="1" applyAlignment="1">
      <alignment horizontal="right" wrapText="1"/>
    </xf>
    <xf numFmtId="0" fontId="1" fillId="0" borderId="1"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8" xfId="0" applyFont="1" applyBorder="1" applyAlignment="1">
      <alignment horizontal="justify" vertical="center" wrapText="1"/>
    </xf>
    <xf numFmtId="0" fontId="1" fillId="0" borderId="3"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1" fillId="0" borderId="4"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
  <sheetViews>
    <sheetView tabSelected="1" zoomScale="55" zoomScaleNormal="55" workbookViewId="0">
      <selection activeCell="D9" sqref="D9"/>
    </sheetView>
  </sheetViews>
  <sheetFormatPr defaultColWidth="8.7109375" defaultRowHeight="15" x14ac:dyDescent="0.25"/>
  <cols>
    <col min="1" max="1" width="8.7109375" style="1"/>
    <col min="2" max="2" width="16.5703125" style="1" customWidth="1"/>
    <col min="3" max="3" width="16.42578125" style="1" customWidth="1"/>
    <col min="4" max="4" width="26.42578125" style="1" customWidth="1"/>
    <col min="5" max="5" width="12.85546875" style="1" customWidth="1"/>
    <col min="6" max="6" width="19.5703125" style="1" customWidth="1"/>
    <col min="7" max="7" width="11.5703125" style="1" customWidth="1"/>
    <col min="8" max="8" width="17.7109375" style="1" customWidth="1"/>
    <col min="9" max="9" width="15" style="1" customWidth="1"/>
    <col min="10" max="10" width="20.7109375" style="1" customWidth="1"/>
    <col min="11" max="11" width="25.5703125" style="1" customWidth="1"/>
    <col min="12" max="12" width="19.85546875" style="1" customWidth="1"/>
    <col min="13" max="16384" width="8.7109375" style="1"/>
  </cols>
  <sheetData>
    <row r="1" spans="1:12" ht="65.45" customHeight="1" x14ac:dyDescent="0.25">
      <c r="A1" s="22" t="s">
        <v>30</v>
      </c>
      <c r="B1" s="22"/>
      <c r="C1" s="22"/>
      <c r="D1" s="22"/>
      <c r="E1" s="22"/>
      <c r="F1" s="22"/>
      <c r="G1" s="22"/>
      <c r="H1" s="22"/>
      <c r="I1" s="22"/>
      <c r="J1" s="22"/>
      <c r="K1" s="22"/>
      <c r="L1" s="22"/>
    </row>
    <row r="2" spans="1:12" ht="24.75" customHeight="1" x14ac:dyDescent="0.25">
      <c r="B2" s="30"/>
      <c r="C2" s="30"/>
      <c r="D2" s="30"/>
      <c r="E2" s="31"/>
      <c r="F2" s="31"/>
      <c r="G2" s="31"/>
      <c r="H2" s="31"/>
      <c r="I2" s="30"/>
      <c r="J2" s="30"/>
      <c r="K2" s="30"/>
      <c r="L2" s="30"/>
    </row>
    <row r="3" spans="1:12" ht="30.75" customHeight="1" x14ac:dyDescent="0.25">
      <c r="A3" s="21" t="s">
        <v>12</v>
      </c>
      <c r="B3" s="24" t="s">
        <v>9</v>
      </c>
      <c r="C3" s="25"/>
      <c r="D3" s="26"/>
      <c r="E3" s="32" t="s">
        <v>11</v>
      </c>
      <c r="F3" s="32"/>
      <c r="G3" s="32"/>
      <c r="H3" s="32"/>
      <c r="I3" s="32" t="s">
        <v>14</v>
      </c>
      <c r="J3" s="32"/>
      <c r="K3" s="32"/>
      <c r="L3" s="32"/>
    </row>
    <row r="4" spans="1:12" ht="106.5" customHeight="1" x14ac:dyDescent="0.25">
      <c r="A4" s="21"/>
      <c r="B4" s="27"/>
      <c r="C4" s="28"/>
      <c r="D4" s="29"/>
      <c r="E4" s="11" t="s">
        <v>2</v>
      </c>
      <c r="F4" s="11" t="s">
        <v>8</v>
      </c>
      <c r="G4" s="11" t="s">
        <v>27</v>
      </c>
      <c r="H4" s="11" t="s">
        <v>4</v>
      </c>
      <c r="I4" s="11" t="s">
        <v>28</v>
      </c>
      <c r="J4" s="11" t="s">
        <v>8</v>
      </c>
      <c r="K4" s="11" t="s">
        <v>31</v>
      </c>
      <c r="L4" s="11" t="s">
        <v>29</v>
      </c>
    </row>
    <row r="5" spans="1:12" ht="75" customHeight="1" x14ac:dyDescent="0.25">
      <c r="A5" s="2">
        <v>1</v>
      </c>
      <c r="B5" s="36" t="s">
        <v>5</v>
      </c>
      <c r="C5" s="37"/>
      <c r="D5" s="38"/>
      <c r="E5" s="3">
        <v>1.5</v>
      </c>
      <c r="F5" s="4" t="s">
        <v>7</v>
      </c>
      <c r="G5" s="9">
        <v>0</v>
      </c>
      <c r="H5" s="4">
        <f>E5*2340000*G5</f>
        <v>0</v>
      </c>
      <c r="I5" s="3">
        <v>1.5</v>
      </c>
      <c r="J5" s="4" t="s">
        <v>7</v>
      </c>
      <c r="K5" s="9">
        <v>10</v>
      </c>
      <c r="L5" s="5">
        <f>I5*2530000*K5</f>
        <v>37950000</v>
      </c>
    </row>
    <row r="6" spans="1:12" ht="71.25" customHeight="1" x14ac:dyDescent="0.25">
      <c r="A6" s="2">
        <v>2</v>
      </c>
      <c r="B6" s="36" t="s">
        <v>10</v>
      </c>
      <c r="C6" s="37"/>
      <c r="D6" s="38"/>
      <c r="E6" s="6" t="s">
        <v>1</v>
      </c>
      <c r="F6" s="6" t="s">
        <v>1</v>
      </c>
      <c r="G6" s="6" t="s">
        <v>1</v>
      </c>
      <c r="H6" s="6" t="s">
        <v>1</v>
      </c>
      <c r="I6" s="10">
        <v>0.25</v>
      </c>
      <c r="J6" s="4" t="s">
        <v>13</v>
      </c>
      <c r="K6" s="9">
        <f>297*3</f>
        <v>891</v>
      </c>
      <c r="L6" s="5">
        <f>K6*I6*2530000*12</f>
        <v>6762690000</v>
      </c>
    </row>
    <row r="7" spans="1:12" ht="84.75" customHeight="1" x14ac:dyDescent="0.25">
      <c r="A7" s="2">
        <v>3</v>
      </c>
      <c r="B7" s="36" t="s">
        <v>6</v>
      </c>
      <c r="C7" s="37"/>
      <c r="D7" s="38"/>
      <c r="E7" s="3">
        <v>0.6</v>
      </c>
      <c r="F7" s="4" t="s">
        <v>13</v>
      </c>
      <c r="G7" s="9">
        <v>0</v>
      </c>
      <c r="H7" s="4">
        <f>E7*G7*12</f>
        <v>0</v>
      </c>
      <c r="I7" s="3">
        <v>0.6</v>
      </c>
      <c r="J7" s="4" t="s">
        <v>13</v>
      </c>
      <c r="K7" s="9">
        <v>73</v>
      </c>
      <c r="L7" s="5">
        <f>K7*I7*2530000*12</f>
        <v>1329768000</v>
      </c>
    </row>
    <row r="8" spans="1:12" ht="70.5" customHeight="1" x14ac:dyDescent="0.25">
      <c r="A8" s="23">
        <v>4</v>
      </c>
      <c r="B8" s="15" t="s">
        <v>23</v>
      </c>
      <c r="C8" s="13" t="s">
        <v>15</v>
      </c>
      <c r="D8" s="14"/>
      <c r="E8" s="7" t="s">
        <v>1</v>
      </c>
      <c r="F8" s="4" t="s">
        <v>1</v>
      </c>
      <c r="G8" s="6" t="s">
        <v>1</v>
      </c>
      <c r="H8" s="4" t="s">
        <v>1</v>
      </c>
      <c r="I8" s="3">
        <v>1</v>
      </c>
      <c r="J8" s="4" t="s">
        <v>13</v>
      </c>
      <c r="K8" s="9">
        <v>1</v>
      </c>
      <c r="L8" s="5">
        <f t="shared" ref="L8:L12" si="0">K8*I8*2530000*12</f>
        <v>30360000</v>
      </c>
    </row>
    <row r="9" spans="1:12" ht="70.5" customHeight="1" x14ac:dyDescent="0.25">
      <c r="A9" s="23"/>
      <c r="B9" s="16"/>
      <c r="C9" s="33" t="s">
        <v>16</v>
      </c>
      <c r="D9" s="12" t="s">
        <v>34</v>
      </c>
      <c r="E9" s="8">
        <v>3600000</v>
      </c>
      <c r="F9" s="4" t="s">
        <v>3</v>
      </c>
      <c r="G9" s="9">
        <v>2</v>
      </c>
      <c r="H9" s="4">
        <f>G9*E9*12</f>
        <v>86400000</v>
      </c>
      <c r="I9" s="3">
        <v>1.2</v>
      </c>
      <c r="J9" s="4" t="s">
        <v>13</v>
      </c>
      <c r="K9" s="9">
        <v>2</v>
      </c>
      <c r="L9" s="5">
        <f t="shared" si="0"/>
        <v>72864000</v>
      </c>
    </row>
    <row r="10" spans="1:12" ht="70.5" customHeight="1" x14ac:dyDescent="0.25">
      <c r="A10" s="23"/>
      <c r="B10" s="16"/>
      <c r="C10" s="34"/>
      <c r="D10" s="12" t="s">
        <v>32</v>
      </c>
      <c r="E10" s="8">
        <v>2160000</v>
      </c>
      <c r="F10" s="4" t="s">
        <v>3</v>
      </c>
      <c r="G10" s="9">
        <v>12</v>
      </c>
      <c r="H10" s="4">
        <f>G10*E10*12</f>
        <v>311040000</v>
      </c>
      <c r="I10" s="3">
        <v>1.2</v>
      </c>
      <c r="J10" s="4" t="s">
        <v>13</v>
      </c>
      <c r="K10" s="9">
        <v>12</v>
      </c>
      <c r="L10" s="5">
        <f t="shared" si="0"/>
        <v>437184000</v>
      </c>
    </row>
    <row r="11" spans="1:12" ht="70.5" customHeight="1" x14ac:dyDescent="0.25">
      <c r="A11" s="23"/>
      <c r="B11" s="16"/>
      <c r="C11" s="35"/>
      <c r="D11" s="12" t="s">
        <v>33</v>
      </c>
      <c r="E11" s="6" t="s">
        <v>1</v>
      </c>
      <c r="F11" s="6" t="s">
        <v>1</v>
      </c>
      <c r="G11" s="6" t="s">
        <v>1</v>
      </c>
      <c r="H11" s="6" t="s">
        <v>1</v>
      </c>
      <c r="I11" s="3">
        <v>1.2</v>
      </c>
      <c r="J11" s="4" t="s">
        <v>13</v>
      </c>
      <c r="K11" s="9">
        <v>46</v>
      </c>
      <c r="L11" s="5">
        <f t="shared" si="0"/>
        <v>1675872000</v>
      </c>
    </row>
    <row r="12" spans="1:12" ht="70.5" customHeight="1" x14ac:dyDescent="0.25">
      <c r="A12" s="23"/>
      <c r="B12" s="16"/>
      <c r="C12" s="13" t="s">
        <v>17</v>
      </c>
      <c r="D12" s="14"/>
      <c r="E12" s="6" t="s">
        <v>1</v>
      </c>
      <c r="F12" s="6" t="s">
        <v>1</v>
      </c>
      <c r="G12" s="6" t="s">
        <v>1</v>
      </c>
      <c r="H12" s="6" t="s">
        <v>1</v>
      </c>
      <c r="I12" s="3">
        <v>1</v>
      </c>
      <c r="J12" s="4" t="s">
        <v>13</v>
      </c>
      <c r="K12" s="9">
        <v>174</v>
      </c>
      <c r="L12" s="5">
        <f t="shared" si="0"/>
        <v>5282640000</v>
      </c>
    </row>
    <row r="13" spans="1:12" ht="70.5" customHeight="1" x14ac:dyDescent="0.25">
      <c r="A13" s="23"/>
      <c r="B13" s="17"/>
      <c r="C13" s="13" t="s">
        <v>18</v>
      </c>
      <c r="D13" s="14"/>
      <c r="E13" s="8">
        <v>2160000</v>
      </c>
      <c r="F13" s="4" t="s">
        <v>3</v>
      </c>
      <c r="G13" s="9">
        <v>17</v>
      </c>
      <c r="H13" s="4">
        <f>G13*E13*12</f>
        <v>440640000</v>
      </c>
      <c r="I13" s="3">
        <v>1.2</v>
      </c>
      <c r="J13" s="4" t="s">
        <v>13</v>
      </c>
      <c r="K13" s="9">
        <v>17</v>
      </c>
      <c r="L13" s="5">
        <f t="shared" ref="L13" si="1">K13*I13*2530000*12</f>
        <v>619344000</v>
      </c>
    </row>
    <row r="14" spans="1:12" ht="70.5" customHeight="1" x14ac:dyDescent="0.25">
      <c r="A14" s="23">
        <v>5</v>
      </c>
      <c r="B14" s="15" t="s">
        <v>24</v>
      </c>
      <c r="C14" s="13" t="s">
        <v>19</v>
      </c>
      <c r="D14" s="14"/>
      <c r="E14" s="7" t="s">
        <v>1</v>
      </c>
      <c r="F14" s="4" t="s">
        <v>1</v>
      </c>
      <c r="G14" s="6" t="s">
        <v>1</v>
      </c>
      <c r="H14" s="4" t="s">
        <v>1</v>
      </c>
      <c r="I14" s="3">
        <v>1</v>
      </c>
      <c r="J14" s="4" t="s">
        <v>13</v>
      </c>
      <c r="K14" s="9">
        <v>1</v>
      </c>
      <c r="L14" s="5">
        <f t="shared" ref="L14" si="2">K14*I14*2530000*12</f>
        <v>30360000</v>
      </c>
    </row>
    <row r="15" spans="1:12" ht="103.5" customHeight="1" x14ac:dyDescent="0.25">
      <c r="A15" s="23"/>
      <c r="B15" s="16"/>
      <c r="C15" s="13" t="s">
        <v>20</v>
      </c>
      <c r="D15" s="14"/>
      <c r="E15" s="6" t="s">
        <v>1</v>
      </c>
      <c r="F15" s="6" t="s">
        <v>1</v>
      </c>
      <c r="G15" s="6" t="s">
        <v>1</v>
      </c>
      <c r="H15" s="6" t="s">
        <v>1</v>
      </c>
      <c r="I15" s="3">
        <v>1.2</v>
      </c>
      <c r="J15" s="4" t="s">
        <v>13</v>
      </c>
      <c r="K15" s="9">
        <v>47</v>
      </c>
      <c r="L15" s="5">
        <f>K15*I15*2530000*12</f>
        <v>1712304000</v>
      </c>
    </row>
    <row r="16" spans="1:12" ht="162.75" customHeight="1" x14ac:dyDescent="0.25">
      <c r="A16" s="23"/>
      <c r="B16" s="17"/>
      <c r="C16" s="13" t="s">
        <v>26</v>
      </c>
      <c r="D16" s="14"/>
      <c r="E16" s="6" t="s">
        <v>1</v>
      </c>
      <c r="F16" s="6" t="s">
        <v>1</v>
      </c>
      <c r="G16" s="6" t="s">
        <v>1</v>
      </c>
      <c r="H16" s="6" t="s">
        <v>1</v>
      </c>
      <c r="I16" s="3">
        <v>1</v>
      </c>
      <c r="J16" s="4" t="s">
        <v>13</v>
      </c>
      <c r="K16" s="9">
        <v>58</v>
      </c>
      <c r="L16" s="5">
        <f t="shared" ref="L16" si="3">K16*I16*2530000*12</f>
        <v>1760880000</v>
      </c>
    </row>
    <row r="17" spans="1:12" ht="85.5" customHeight="1" x14ac:dyDescent="0.25">
      <c r="A17" s="23">
        <v>6</v>
      </c>
      <c r="B17" s="15" t="s">
        <v>25</v>
      </c>
      <c r="C17" s="13" t="s">
        <v>21</v>
      </c>
      <c r="D17" s="14"/>
      <c r="E17" s="7" t="s">
        <v>1</v>
      </c>
      <c r="F17" s="4" t="s">
        <v>1</v>
      </c>
      <c r="G17" s="6" t="s">
        <v>1</v>
      </c>
      <c r="H17" s="4" t="s">
        <v>1</v>
      </c>
      <c r="I17" s="3">
        <v>1</v>
      </c>
      <c r="J17" s="4" t="s">
        <v>13</v>
      </c>
      <c r="K17" s="9">
        <v>1</v>
      </c>
      <c r="L17" s="5">
        <f t="shared" ref="L17:L18" si="4">K17*I17*2530000*12</f>
        <v>30360000</v>
      </c>
    </row>
    <row r="18" spans="1:12" ht="78" customHeight="1" x14ac:dyDescent="0.25">
      <c r="A18" s="23"/>
      <c r="B18" s="17"/>
      <c r="C18" s="13" t="s">
        <v>22</v>
      </c>
      <c r="D18" s="14"/>
      <c r="E18" s="6" t="s">
        <v>1</v>
      </c>
      <c r="F18" s="6" t="s">
        <v>1</v>
      </c>
      <c r="G18" s="6" t="s">
        <v>1</v>
      </c>
      <c r="H18" s="6" t="s">
        <v>1</v>
      </c>
      <c r="I18" s="3">
        <v>1</v>
      </c>
      <c r="J18" s="4" t="s">
        <v>13</v>
      </c>
      <c r="K18" s="9">
        <v>15</v>
      </c>
      <c r="L18" s="5">
        <f t="shared" si="4"/>
        <v>455400000</v>
      </c>
    </row>
    <row r="19" spans="1:12" ht="70.5" customHeight="1" x14ac:dyDescent="0.25">
      <c r="A19" s="18" t="s">
        <v>0</v>
      </c>
      <c r="B19" s="19"/>
      <c r="C19" s="19"/>
      <c r="D19" s="20"/>
      <c r="E19" s="5"/>
      <c r="F19" s="5"/>
      <c r="G19" s="8">
        <f t="shared" ref="G19:K19" si="5">SUM(G5:G18)</f>
        <v>31</v>
      </c>
      <c r="H19" s="8">
        <f t="shared" si="5"/>
        <v>838080000</v>
      </c>
      <c r="I19" s="8"/>
      <c r="J19" s="8"/>
      <c r="K19" s="8">
        <f t="shared" si="5"/>
        <v>1348</v>
      </c>
      <c r="L19" s="8">
        <f>SUM(L5:L18)</f>
        <v>20237976000</v>
      </c>
    </row>
  </sheetData>
  <mergeCells count="25">
    <mergeCell ref="A19:D19"/>
    <mergeCell ref="A3:A4"/>
    <mergeCell ref="A1:L1"/>
    <mergeCell ref="B8:B13"/>
    <mergeCell ref="A8:A13"/>
    <mergeCell ref="B3:D4"/>
    <mergeCell ref="B2:L2"/>
    <mergeCell ref="E3:H3"/>
    <mergeCell ref="I3:L3"/>
    <mergeCell ref="A14:A16"/>
    <mergeCell ref="B17:B18"/>
    <mergeCell ref="A17:A18"/>
    <mergeCell ref="C9:C11"/>
    <mergeCell ref="B5:D5"/>
    <mergeCell ref="B6:D6"/>
    <mergeCell ref="B7:D7"/>
    <mergeCell ref="C16:D16"/>
    <mergeCell ref="C17:D17"/>
    <mergeCell ref="C18:D18"/>
    <mergeCell ref="B14:B16"/>
    <mergeCell ref="C8:D8"/>
    <mergeCell ref="C12:D12"/>
    <mergeCell ref="C13:D13"/>
    <mergeCell ref="C14:D14"/>
    <mergeCell ref="C15:D15"/>
  </mergeCells>
  <pageMargins left="0.70866141732283472" right="0.70866141732283472" top="0.74803149606299213" bottom="0.24" header="0.31496062992125984" footer="0.31496062992125984"/>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(24.9)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NOBITA</dc:creator>
  <cp:lastModifiedBy>NOBITA</cp:lastModifiedBy>
  <cp:lastPrinted>2026-08-27T11:22:58Z</cp:lastPrinted>
  <dcterms:created xsi:type="dcterms:W3CDTF">2026-05-14T00:59:09Z</dcterms:created>
  <dcterms:modified xsi:type="dcterms:W3CDTF">2026-09-24T07:31:28Z</dcterms:modified>
</cp:coreProperties>
</file>